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80" windowHeight="11328" activeTab="0"/>
  </bookViews>
  <sheets>
    <sheet name="参加申込書（様式3）" sheetId="1" r:id="rId1"/>
    <sheet name="参加集計表（様式4）" sheetId="2" r:id="rId2"/>
  </sheets>
  <definedNames>
    <definedName name="_xlfn.COUNTIFS" hidden="1">#NAME?</definedName>
    <definedName name="_xlnm.Print_Area" localSheetId="1">'参加集計表（様式4）'!$A$1:$M$44</definedName>
    <definedName name="_xlnm.Print_Area" localSheetId="0">'参加申込書（様式3）'!$A$1:$K$21</definedName>
  </definedNames>
  <calcPr fullCalcOnLoad="1"/>
</workbook>
</file>

<file path=xl/sharedStrings.xml><?xml version="1.0" encoding="utf-8"?>
<sst xmlns="http://schemas.openxmlformats.org/spreadsheetml/2006/main" count="128" uniqueCount="86">
  <si>
    <t>番号</t>
  </si>
  <si>
    <t>氏名</t>
  </si>
  <si>
    <t>例１</t>
  </si>
  <si>
    <t>〇</t>
  </si>
  <si>
    <t>備考</t>
  </si>
  <si>
    <t>例２</t>
  </si>
  <si>
    <t>参加
分科会</t>
  </si>
  <si>
    <t>計</t>
  </si>
  <si>
    <t>分科会別参加人数</t>
  </si>
  <si>
    <t>第１分科会</t>
  </si>
  <si>
    <t>第２分科会</t>
  </si>
  <si>
    <t>第３分科会</t>
  </si>
  <si>
    <t>第４分科会</t>
  </si>
  <si>
    <t>第５分科会</t>
  </si>
  <si>
    <t>第６分科会</t>
  </si>
  <si>
    <t>第７分科会</t>
  </si>
  <si>
    <t>名</t>
  </si>
  <si>
    <t>× 3,500円 ＝</t>
  </si>
  <si>
    <t>円</t>
  </si>
  <si>
    <t>銀行名／支店名</t>
  </si>
  <si>
    <t>口 座 種 別</t>
  </si>
  <si>
    <t>口 座 番 号</t>
  </si>
  <si>
    <t>名　   　義</t>
  </si>
  <si>
    <t>× 3,000円 ＝</t>
  </si>
  <si>
    <t>青年教師の会
参加人数</t>
  </si>
  <si>
    <t>合　　　計</t>
  </si>
  <si>
    <t>（</t>
  </si>
  <si>
    <t>※</t>
  </si>
  <si>
    <t>月</t>
  </si>
  <si>
    <t>日</t>
  </si>
  <si>
    <t>の部分のみご入力ください。</t>
  </si>
  <si>
    <t>　）</t>
  </si>
  <si>
    <t>校閲→シートの保護の解除　を操作してください。</t>
  </si>
  <si>
    <t>黄色に塗り潰されたセル以外には入力できません。</t>
  </si>
  <si>
    <t>普通</t>
  </si>
  <si>
    <t>〇</t>
  </si>
  <si>
    <t>分科会参加人数は様式５を入力すると自動的にカウントされます</t>
  </si>
  <si>
    <t>手入力を可能にするためには</t>
  </si>
  <si>
    <t>／　　枚中</t>
  </si>
  <si>
    <t>フリガナ（全角）</t>
  </si>
  <si>
    <t>〇〇市立〇〇中学校　教諭</t>
  </si>
  <si>
    <t>１枚目</t>
  </si>
  <si>
    <t>　参加人数</t>
  </si>
  <si>
    <t>　参加費</t>
  </si>
  <si>
    <t>　参加費の振込み</t>
  </si>
  <si>
    <t>　お願い</t>
  </si>
  <si>
    <t>令和６年　　月　　日　　　　</t>
  </si>
  <si>
    <t>令和６年</t>
  </si>
  <si>
    <t>　</t>
  </si>
  <si>
    <t>伊予銀行　一万支店</t>
  </si>
  <si>
    <t>１９１００５７</t>
  </si>
  <si>
    <t>公益財団法人　愛媛県教育会</t>
  </si>
  <si>
    <t>参加方法</t>
  </si>
  <si>
    <t>　</t>
  </si>
  <si>
    <t>○</t>
  </si>
  <si>
    <t>現地参加</t>
  </si>
  <si>
    <t>オンライン
参加人数</t>
  </si>
  <si>
    <t>現地
参加人数</t>
  </si>
  <si>
    <t>× 2,500円 ＝</t>
  </si>
  <si>
    <t>オンライン</t>
  </si>
  <si>
    <t>　</t>
  </si>
  <si>
    <t>愛顔　蜜柑</t>
  </si>
  <si>
    <t>松山　子規</t>
  </si>
  <si>
    <t>エガオ　ミカン</t>
  </si>
  <si>
    <t>マツヤマ　シキ</t>
  </si>
  <si>
    <t xml:space="preserve"> </t>
  </si>
  <si>
    <t>現地参加の場合</t>
  </si>
  <si>
    <t>会場までの交通手段</t>
  </si>
  <si>
    <t>公共交通機関</t>
  </si>
  <si>
    <t>自家用車</t>
  </si>
  <si>
    <t>その他</t>
  </si>
  <si>
    <t>自家用車（同乗）</t>
  </si>
  <si>
    <t>第７５回日本連合教育会研究大会愛媛大会参加集計表</t>
  </si>
  <si>
    <t>青年教師の会</t>
  </si>
  <si>
    <t>参加</t>
  </si>
  <si>
    <t>〇申し込みはメールでお願いします。</t>
  </si>
  <si>
    <t>園・学校等名</t>
  </si>
  <si>
    <t>（園・学校等名）　</t>
  </si>
  <si>
    <t>赤い文字のメッセージが表示されたときは「様式３」で、参加者の分科会番号を入力してください。</t>
  </si>
  <si>
    <t>第７５回日本連合教育会研究大会愛媛大会参加申込書</t>
  </si>
  <si>
    <t>○○町立○○小学校　教頭</t>
  </si>
  <si>
    <t>勤務園・学校等(所属団体)名・職名</t>
  </si>
  <si>
    <t>〇　参加費については、各団体からの参加者分を取りまとめ、６月21日(金）までに、以下 の口座に
　振込みをお願いします。振込者を明確にご記載ください。</t>
  </si>
  <si>
    <t>〇　振込み手数料は、振込者でご負担をお願いします。</t>
  </si>
  <si>
    <t>〇　「参加申込書」及び「参加集計表」は、原則メールで送信願います。
　　　愛媛県教育会mail：info@ehime-kyouikukai.jp
○　大会役員の参加費が計上されていないかご確認願います。</t>
  </si>
  <si>
    <t>〇記入方法等
　・「参加分科会」「参加方法」「青年教師の会参加」「会場までの交通手段」の欄は、選択入力してください。
　・愛媛大会の運営に関する役員・委員はこの参加申込書には記入しないでください。様式「４ー１」の対象者ではありません。
　・「備考」欄には、今後、オンラインに関する資料を送信する場合があるため、園・学校等で受信可能な代表メールアドレスをご記入願います。
  ・大会役員・分科会関係者（第７分科会シンポジストを含む）は、原則現地参加です。その他の参加者は、原則オンライン参加となります。
　・青年教師の会参加者は、１日目は現地参加、２日目はオンライン参加となります。上記参加申込書「参加方法」は「現地参加」を選択入力してください。
　・「様式３ー１」の入力が「様式４ー１」に正しく反映されているかご確認願います。正しくない場合は、「様式４ー１」の保護を解除して記入願います。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</si>
</sst>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22"/>
      <color indexed="8"/>
      <name val="ＭＳ Ｐゴシック"/>
      <family val="3"/>
    </font>
    <font>
      <sz val="20"/>
      <color indexed="8"/>
      <name val="ＭＳ Ｐゴシック"/>
      <family val="3"/>
    </font>
    <font>
      <u val="single"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entury"/>
      <family val="1"/>
    </font>
    <font>
      <b/>
      <sz val="12"/>
      <color indexed="10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Century"/>
      <family val="1"/>
    </font>
    <font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u val="single"/>
      <sz val="22"/>
      <color theme="1"/>
      <name val="ＭＳ Ｐゴシック"/>
      <family val="3"/>
    </font>
    <font>
      <sz val="20"/>
      <color theme="1"/>
      <name val="ＭＳ Ｐゴシック"/>
      <family val="3"/>
    </font>
    <font>
      <u val="single"/>
      <sz val="20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Century"/>
      <family val="1"/>
    </font>
    <font>
      <b/>
      <sz val="12"/>
      <color rgb="FFFF0000"/>
      <name val="ＭＳ Ｐゴシック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8"/>
      <color theme="1"/>
      <name val="ＭＳ Ｐ明朝"/>
      <family val="1"/>
    </font>
    <font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hair"/>
      <right style="hair"/>
      <top style="double"/>
      <bottom style="thin"/>
    </border>
    <border>
      <left style="hair"/>
      <right style="hair"/>
      <top style="thin"/>
      <bottom style="double"/>
    </border>
    <border>
      <left style="hair">
        <color rgb="FFFFC000"/>
      </left>
      <right style="hair">
        <color rgb="FFFFC000"/>
      </right>
      <top style="hair">
        <color rgb="FFFFC000"/>
      </top>
      <bottom style="hair">
        <color rgb="FFFFC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61" fillId="33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right" vertical="center"/>
      <protection/>
    </xf>
    <xf numFmtId="0" fontId="63" fillId="0" borderId="0" xfId="0" applyFont="1" applyAlignment="1" applyProtection="1">
      <alignment horizontal="right" vertical="center"/>
      <protection/>
    </xf>
    <xf numFmtId="0" fontId="6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right" vertical="center"/>
      <protection/>
    </xf>
    <xf numFmtId="0" fontId="65" fillId="0" borderId="0" xfId="0" applyFont="1" applyAlignment="1" applyProtection="1">
      <alignment horizontal="right" vertical="center"/>
      <protection/>
    </xf>
    <xf numFmtId="0" fontId="62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64" fillId="0" borderId="0" xfId="0" applyFont="1" applyFill="1" applyAlignment="1" applyProtection="1">
      <alignment horizontal="center" vertical="center" shrinkToFit="1"/>
      <protection/>
    </xf>
    <xf numFmtId="0" fontId="66" fillId="0" borderId="10" xfId="0" applyFont="1" applyBorder="1" applyAlignment="1" applyProtection="1">
      <alignment vertical="center"/>
      <protection/>
    </xf>
    <xf numFmtId="0" fontId="66" fillId="0" borderId="11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horizontal="right" vertical="center"/>
      <protection/>
    </xf>
    <xf numFmtId="0" fontId="61" fillId="0" borderId="12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/>
      <protection/>
    </xf>
    <xf numFmtId="0" fontId="66" fillId="0" borderId="0" xfId="0" applyFont="1" applyAlignment="1" applyProtection="1">
      <alignment horizontal="center" vertical="center"/>
      <protection/>
    </xf>
    <xf numFmtId="177" fontId="61" fillId="0" borderId="14" xfId="0" applyNumberFormat="1" applyFont="1" applyBorder="1" applyAlignment="1" applyProtection="1">
      <alignment horizontal="center" vertical="center" shrinkToFit="1"/>
      <protection/>
    </xf>
    <xf numFmtId="0" fontId="60" fillId="0" borderId="0" xfId="0" applyFont="1" applyAlignment="1" applyProtection="1">
      <alignment horizontal="right" vertical="center" wrapText="1"/>
      <protection/>
    </xf>
    <xf numFmtId="0" fontId="60" fillId="0" borderId="0" xfId="0" applyFont="1" applyBorder="1" applyAlignment="1" applyProtection="1">
      <alignment horizontal="right" vertical="center" wrapText="1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177" fontId="61" fillId="0" borderId="15" xfId="0" applyNumberFormat="1" applyFont="1" applyBorder="1" applyAlignment="1" applyProtection="1">
      <alignment horizontal="center" vertical="center" shrinkToFit="1"/>
      <protection/>
    </xf>
    <xf numFmtId="0" fontId="66" fillId="0" borderId="0" xfId="0" applyFont="1" applyAlignment="1" applyProtection="1">
      <alignment vertical="center" wrapText="1"/>
      <protection/>
    </xf>
    <xf numFmtId="0" fontId="66" fillId="0" borderId="0" xfId="0" applyFont="1" applyAlignment="1" applyProtection="1">
      <alignment horizontal="left" vertical="center" wrapText="1"/>
      <protection/>
    </xf>
    <xf numFmtId="0" fontId="66" fillId="0" borderId="14" xfId="0" applyFont="1" applyBorder="1" applyAlignment="1" applyProtection="1">
      <alignment horizontal="centerContinuous" vertical="center" shrinkToFit="1"/>
      <protection/>
    </xf>
    <xf numFmtId="0" fontId="66" fillId="0" borderId="14" xfId="0" applyFont="1" applyBorder="1" applyAlignment="1" applyProtection="1">
      <alignment horizontal="distributed" vertical="center"/>
      <protection/>
    </xf>
    <xf numFmtId="0" fontId="67" fillId="0" borderId="0" xfId="0" applyFont="1" applyAlignment="1" applyProtection="1" quotePrefix="1">
      <alignment horizontal="center" vertical="center"/>
      <protection/>
    </xf>
    <xf numFmtId="0" fontId="60" fillId="34" borderId="16" xfId="0" applyFont="1" applyFill="1" applyBorder="1" applyAlignment="1">
      <alignment vertical="center"/>
    </xf>
    <xf numFmtId="0" fontId="60" fillId="34" borderId="16" xfId="0" applyFont="1" applyFill="1" applyBorder="1" applyAlignment="1">
      <alignment horizontal="center" vertical="center"/>
    </xf>
    <xf numFmtId="0" fontId="62" fillId="34" borderId="16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vertical="center"/>
    </xf>
    <xf numFmtId="0" fontId="60" fillId="34" borderId="17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6" fillId="0" borderId="14" xfId="0" applyFont="1" applyBorder="1" applyAlignment="1" applyProtection="1">
      <alignment horizontal="right" vertical="center" indent="1"/>
      <protection/>
    </xf>
    <xf numFmtId="0" fontId="68" fillId="0" borderId="0" xfId="0" applyFont="1" applyAlignment="1" applyProtection="1">
      <alignment vertical="center"/>
      <protection/>
    </xf>
    <xf numFmtId="0" fontId="61" fillId="0" borderId="18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Alignment="1">
      <alignment vertical="center"/>
    </xf>
    <xf numFmtId="0" fontId="60" fillId="34" borderId="19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60" fillId="34" borderId="21" xfId="0" applyFont="1" applyFill="1" applyBorder="1" applyAlignment="1">
      <alignment vertical="center"/>
    </xf>
    <xf numFmtId="0" fontId="60" fillId="34" borderId="22" xfId="0" applyFont="1" applyFill="1" applyBorder="1" applyAlignment="1">
      <alignment vertical="center"/>
    </xf>
    <xf numFmtId="0" fontId="60" fillId="34" borderId="23" xfId="0" applyFont="1" applyFill="1" applyBorder="1" applyAlignment="1">
      <alignment horizontal="center" vertical="center"/>
    </xf>
    <xf numFmtId="0" fontId="60" fillId="34" borderId="24" xfId="0" applyFont="1" applyFill="1" applyBorder="1" applyAlignment="1">
      <alignment horizontal="center" vertical="center"/>
    </xf>
    <xf numFmtId="0" fontId="69" fillId="0" borderId="0" xfId="0" applyFont="1" applyAlignment="1" applyProtection="1">
      <alignment horizontal="right" vertical="center"/>
      <protection/>
    </xf>
    <xf numFmtId="0" fontId="69" fillId="0" borderId="0" xfId="0" applyFont="1" applyAlignment="1" applyProtection="1">
      <alignment horizontal="left" vertical="center"/>
      <protection/>
    </xf>
    <xf numFmtId="0" fontId="70" fillId="33" borderId="25" xfId="0" applyFont="1" applyFill="1" applyBorder="1" applyAlignment="1" applyProtection="1">
      <alignment horizontal="center" vertical="center"/>
      <protection/>
    </xf>
    <xf numFmtId="0" fontId="71" fillId="0" borderId="0" xfId="0" applyFont="1" applyAlignment="1">
      <alignment horizontal="right" vertical="center"/>
    </xf>
    <xf numFmtId="0" fontId="62" fillId="34" borderId="16" xfId="0" applyFont="1" applyFill="1" applyBorder="1" applyAlignment="1">
      <alignment horizontal="center" vertical="center" shrinkToFit="1"/>
    </xf>
    <xf numFmtId="0" fontId="62" fillId="34" borderId="17" xfId="0" applyFont="1" applyFill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0" fillId="0" borderId="0" xfId="0" applyFont="1" applyAlignment="1" applyProtection="1">
      <alignment vertical="center" shrinkToFit="1"/>
      <protection/>
    </xf>
    <xf numFmtId="0" fontId="60" fillId="0" borderId="0" xfId="0" applyFont="1" applyAlignment="1" applyProtection="1">
      <alignment horizontal="right" vertical="center" wrapText="1" shrinkToFit="1"/>
      <protection/>
    </xf>
    <xf numFmtId="0" fontId="61" fillId="35" borderId="14" xfId="0" applyFont="1" applyFill="1" applyBorder="1" applyAlignment="1" applyProtection="1">
      <alignment horizontal="center" vertical="center"/>
      <protection/>
    </xf>
    <xf numFmtId="0" fontId="60" fillId="35" borderId="0" xfId="0" applyFont="1" applyFill="1" applyAlignment="1" applyProtection="1">
      <alignment vertical="center"/>
      <protection/>
    </xf>
    <xf numFmtId="49" fontId="60" fillId="0" borderId="17" xfId="0" applyNumberFormat="1" applyFont="1" applyBorder="1" applyAlignment="1">
      <alignment horizontal="center" vertical="center" shrinkToFit="1"/>
    </xf>
    <xf numFmtId="0" fontId="62" fillId="0" borderId="27" xfId="0" applyFont="1" applyBorder="1" applyAlignment="1">
      <alignment horizontal="center" vertical="center" shrinkToFit="1"/>
    </xf>
    <xf numFmtId="0" fontId="66" fillId="0" borderId="27" xfId="0" applyFont="1" applyBorder="1" applyAlignment="1">
      <alignment horizontal="center" vertical="center" shrinkToFit="1"/>
    </xf>
    <xf numFmtId="0" fontId="66" fillId="0" borderId="28" xfId="0" applyFont="1" applyBorder="1" applyAlignment="1">
      <alignment horizontal="center" vertical="center" shrinkToFit="1"/>
    </xf>
    <xf numFmtId="0" fontId="60" fillId="0" borderId="29" xfId="0" applyFont="1" applyBorder="1" applyAlignment="1">
      <alignment horizontal="center" vertical="center" shrinkToFit="1"/>
    </xf>
    <xf numFmtId="0" fontId="60" fillId="0" borderId="30" xfId="0" applyFont="1" applyBorder="1" applyAlignment="1">
      <alignment vertical="center" shrinkToFit="1"/>
    </xf>
    <xf numFmtId="0" fontId="60" fillId="0" borderId="27" xfId="0" applyFont="1" applyBorder="1" applyAlignment="1">
      <alignment vertical="center" shrinkToFit="1"/>
    </xf>
    <xf numFmtId="0" fontId="66" fillId="34" borderId="16" xfId="0" applyFont="1" applyFill="1" applyBorder="1" applyAlignment="1">
      <alignment horizontal="center" vertical="center" shrinkToFit="1"/>
    </xf>
    <xf numFmtId="0" fontId="66" fillId="34" borderId="17" xfId="0" applyFont="1" applyFill="1" applyBorder="1" applyAlignment="1">
      <alignment horizontal="center" vertical="center" shrinkToFit="1"/>
    </xf>
    <xf numFmtId="0" fontId="62" fillId="35" borderId="27" xfId="0" applyFont="1" applyFill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49" fontId="60" fillId="0" borderId="31" xfId="0" applyNumberFormat="1" applyFont="1" applyBorder="1" applyAlignment="1">
      <alignment horizontal="center" vertical="center" shrinkToFit="1"/>
    </xf>
    <xf numFmtId="0" fontId="64" fillId="0" borderId="32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wrapText="1"/>
    </xf>
    <xf numFmtId="0" fontId="66" fillId="0" borderId="27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60" fillId="0" borderId="38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 shrinkToFit="1"/>
    </xf>
    <xf numFmtId="0" fontId="60" fillId="0" borderId="0" xfId="0" applyFont="1" applyAlignment="1" applyProtection="1">
      <alignment horizontal="left" vertical="center"/>
      <protection/>
    </xf>
    <xf numFmtId="49" fontId="5" fillId="0" borderId="18" xfId="0" applyNumberFormat="1" applyFont="1" applyBorder="1" applyAlignment="1" applyProtection="1">
      <alignment horizontal="left" vertical="center" indent="2"/>
      <protection/>
    </xf>
    <xf numFmtId="49" fontId="5" fillId="0" borderId="40" xfId="0" applyNumberFormat="1" applyFont="1" applyBorder="1" applyAlignment="1" applyProtection="1">
      <alignment horizontal="left" vertical="center" indent="2"/>
      <protection/>
    </xf>
    <xf numFmtId="49" fontId="5" fillId="0" borderId="10" xfId="0" applyNumberFormat="1" applyFont="1" applyBorder="1" applyAlignment="1" applyProtection="1">
      <alignment horizontal="left" vertical="center" indent="2"/>
      <protection/>
    </xf>
    <xf numFmtId="0" fontId="72" fillId="0" borderId="0" xfId="0" applyFont="1" applyAlignment="1" applyProtection="1">
      <alignment horizontal="left" vertical="center" wrapText="1"/>
      <protection/>
    </xf>
    <xf numFmtId="49" fontId="5" fillId="0" borderId="18" xfId="0" applyNumberFormat="1" applyFont="1" applyBorder="1" applyAlignment="1" applyProtection="1">
      <alignment horizontal="left" vertical="center" indent="2" shrinkToFit="1"/>
      <protection/>
    </xf>
    <xf numFmtId="49" fontId="5" fillId="0" borderId="40" xfId="0" applyNumberFormat="1" applyFont="1" applyBorder="1" applyAlignment="1" applyProtection="1">
      <alignment horizontal="left" vertical="center" indent="2" shrinkToFit="1"/>
      <protection/>
    </xf>
    <xf numFmtId="49" fontId="5" fillId="0" borderId="10" xfId="0" applyNumberFormat="1" applyFont="1" applyBorder="1" applyAlignment="1" applyProtection="1">
      <alignment horizontal="left" vertical="center" indent="2" shrinkToFit="1"/>
      <protection/>
    </xf>
    <xf numFmtId="0" fontId="6" fillId="0" borderId="0" xfId="0" applyFont="1" applyAlignment="1" applyProtection="1">
      <alignment horizontal="center" vertical="center" shrinkToFit="1"/>
      <protection/>
    </xf>
    <xf numFmtId="0" fontId="66" fillId="0" borderId="14" xfId="0" applyFont="1" applyBorder="1" applyAlignment="1" applyProtection="1">
      <alignment horizontal="center" vertical="center"/>
      <protection/>
    </xf>
    <xf numFmtId="0" fontId="66" fillId="0" borderId="18" xfId="0" applyFont="1" applyBorder="1" applyAlignment="1" applyProtection="1">
      <alignment horizontal="right" vertical="center"/>
      <protection/>
    </xf>
    <xf numFmtId="0" fontId="66" fillId="0" borderId="40" xfId="0" applyFont="1" applyBorder="1" applyAlignment="1" applyProtection="1">
      <alignment horizontal="right" vertical="center"/>
      <protection/>
    </xf>
    <xf numFmtId="0" fontId="66" fillId="0" borderId="10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center" vertical="center" shrinkToFit="1"/>
      <protection locked="0"/>
    </xf>
    <xf numFmtId="0" fontId="64" fillId="0" borderId="0" xfId="0" applyFont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18</xdr:row>
      <xdr:rowOff>0</xdr:rowOff>
    </xdr:from>
    <xdr:to>
      <xdr:col>0</xdr:col>
      <xdr:colOff>228600</xdr:colOff>
      <xdr:row>18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5400000">
          <a:off x="161925" y="6962775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-27-</a:t>
          </a:r>
        </a:p>
      </xdr:txBody>
    </xdr:sp>
    <xdr:clientData/>
  </xdr:twoCellAnchor>
  <xdr:twoCellAnchor>
    <xdr:from>
      <xdr:col>0</xdr:col>
      <xdr:colOff>228600</xdr:colOff>
      <xdr:row>0</xdr:row>
      <xdr:rowOff>133350</xdr:rowOff>
    </xdr:from>
    <xdr:to>
      <xdr:col>2</xdr:col>
      <xdr:colOff>723900</xdr:colOff>
      <xdr:row>1</xdr:row>
      <xdr:rowOff>228600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228600" y="133350"/>
          <a:ext cx="11144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様式３－１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723900</xdr:colOff>
      <xdr:row>0</xdr:row>
      <xdr:rowOff>381000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00" y="57150"/>
          <a:ext cx="94297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様式４ー１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tabSelected="1" view="pageBreakPreview" zoomScale="96" zoomScaleSheetLayoutView="96" zoomScalePageLayoutView="0" workbookViewId="0" topLeftCell="A13">
      <selection activeCell="B21" sqref="B21:K21"/>
    </sheetView>
  </sheetViews>
  <sheetFormatPr defaultColWidth="9.140625" defaultRowHeight="15"/>
  <cols>
    <col min="1" max="1" width="3.421875" style="0" customWidth="1"/>
    <col min="2" max="2" width="5.8515625" style="0" customWidth="1"/>
    <col min="3" max="3" width="19.28125" style="0" customWidth="1"/>
    <col min="4" max="4" width="16.8515625" style="0" customWidth="1"/>
    <col min="5" max="5" width="29.140625" style="0" customWidth="1"/>
    <col min="6" max="6" width="13.00390625" style="0" customWidth="1"/>
    <col min="7" max="8" width="13.140625" style="0" customWidth="1"/>
    <col min="9" max="9" width="16.140625" style="0" customWidth="1"/>
    <col min="10" max="10" width="17.00390625" style="0" customWidth="1"/>
    <col min="11" max="11" width="39.140625" style="0" customWidth="1"/>
    <col min="12" max="12" width="5.140625" style="0" customWidth="1"/>
    <col min="13" max="13" width="5.421875" style="0" customWidth="1"/>
    <col min="14" max="14" width="6.00390625" style="0" customWidth="1"/>
    <col min="15" max="15" width="6.57421875" style="0" customWidth="1"/>
    <col min="16" max="17" width="6.421875" style="0" customWidth="1"/>
    <col min="18" max="18" width="6.28125" style="0" customWidth="1"/>
    <col min="19" max="19" width="7.00390625" style="0" customWidth="1"/>
  </cols>
  <sheetData>
    <row r="1" ht="18">
      <c r="B1" s="5"/>
    </row>
    <row r="2" spans="4:11" s="1" customFormat="1" ht="21">
      <c r="D2" s="2" t="s">
        <v>41</v>
      </c>
      <c r="E2" s="48" t="s">
        <v>38</v>
      </c>
      <c r="K2" s="58" t="s">
        <v>46</v>
      </c>
    </row>
    <row r="3" spans="2:11" s="1" customFormat="1" ht="23.25">
      <c r="B3" s="86" t="s">
        <v>79</v>
      </c>
      <c r="C3" s="86"/>
      <c r="D3" s="86"/>
      <c r="E3" s="86"/>
      <c r="F3" s="86"/>
      <c r="G3" s="86"/>
      <c r="I3" s="81" t="s">
        <v>76</v>
      </c>
      <c r="J3" s="81"/>
      <c r="K3" s="78"/>
    </row>
    <row r="4" s="1" customFormat="1" ht="7.5" customHeight="1">
      <c r="K4" s="3"/>
    </row>
    <row r="5" spans="2:11" s="1" customFormat="1" ht="18" customHeight="1">
      <c r="B5" s="89" t="s">
        <v>0</v>
      </c>
      <c r="C5" s="82" t="s">
        <v>1</v>
      </c>
      <c r="D5" s="84" t="s">
        <v>39</v>
      </c>
      <c r="E5" s="91" t="s">
        <v>81</v>
      </c>
      <c r="F5" s="93" t="s">
        <v>6</v>
      </c>
      <c r="G5" s="94" t="s">
        <v>52</v>
      </c>
      <c r="H5" s="95"/>
      <c r="I5" s="76" t="s">
        <v>73</v>
      </c>
      <c r="J5" s="79" t="s">
        <v>66</v>
      </c>
      <c r="K5" s="89" t="s">
        <v>4</v>
      </c>
    </row>
    <row r="6" spans="2:11" s="1" customFormat="1" ht="13.5" thickBot="1">
      <c r="B6" s="90"/>
      <c r="C6" s="83"/>
      <c r="D6" s="85"/>
      <c r="E6" s="92"/>
      <c r="F6" s="90"/>
      <c r="G6" s="61" t="s">
        <v>59</v>
      </c>
      <c r="H6" s="61" t="s">
        <v>55</v>
      </c>
      <c r="I6" s="77" t="s">
        <v>74</v>
      </c>
      <c r="J6" s="66" t="s">
        <v>67</v>
      </c>
      <c r="K6" s="90"/>
    </row>
    <row r="7" spans="2:11" s="1" customFormat="1" ht="24.75" customHeight="1" thickTop="1">
      <c r="B7" s="40" t="s">
        <v>2</v>
      </c>
      <c r="C7" s="49" t="s">
        <v>61</v>
      </c>
      <c r="D7" s="53" t="s">
        <v>63</v>
      </c>
      <c r="E7" s="51" t="s">
        <v>80</v>
      </c>
      <c r="F7" s="41">
        <v>1</v>
      </c>
      <c r="G7" s="41" t="s">
        <v>54</v>
      </c>
      <c r="H7" s="59" t="s">
        <v>53</v>
      </c>
      <c r="I7" s="41" t="s">
        <v>48</v>
      </c>
      <c r="J7" s="73" t="s">
        <v>68</v>
      </c>
      <c r="K7" s="39" t="s">
        <v>48</v>
      </c>
    </row>
    <row r="8" spans="2:11" s="1" customFormat="1" ht="24.75" customHeight="1" thickBot="1">
      <c r="B8" s="43" t="s">
        <v>5</v>
      </c>
      <c r="C8" s="50" t="s">
        <v>62</v>
      </c>
      <c r="D8" s="54" t="s">
        <v>64</v>
      </c>
      <c r="E8" s="52" t="s">
        <v>40</v>
      </c>
      <c r="F8" s="44">
        <v>3</v>
      </c>
      <c r="G8" s="44"/>
      <c r="H8" s="60" t="s">
        <v>54</v>
      </c>
      <c r="I8" s="44" t="s">
        <v>3</v>
      </c>
      <c r="J8" s="74" t="s">
        <v>69</v>
      </c>
      <c r="K8" s="42" t="s">
        <v>53</v>
      </c>
    </row>
    <row r="9" spans="2:17" s="1" customFormat="1" ht="39.75" customHeight="1" thickTop="1">
      <c r="B9" s="80">
        <v>1</v>
      </c>
      <c r="C9" s="69" t="s">
        <v>65</v>
      </c>
      <c r="D9" s="70" t="s">
        <v>53</v>
      </c>
      <c r="E9" s="71"/>
      <c r="F9" s="67" t="s">
        <v>60</v>
      </c>
      <c r="G9" s="75"/>
      <c r="H9" s="67"/>
      <c r="I9" s="67"/>
      <c r="J9" s="68"/>
      <c r="K9" s="72"/>
      <c r="L9" s="1" t="s">
        <v>35</v>
      </c>
      <c r="M9" s="1" t="s">
        <v>35</v>
      </c>
      <c r="N9" s="1" t="s">
        <v>53</v>
      </c>
      <c r="O9" s="1" t="s">
        <v>35</v>
      </c>
      <c r="P9" s="1" t="s">
        <v>35</v>
      </c>
      <c r="Q9" s="1" t="s">
        <v>68</v>
      </c>
    </row>
    <row r="10" spans="2:17" s="1" customFormat="1" ht="39.75" customHeight="1">
      <c r="B10" s="80">
        <v>2</v>
      </c>
      <c r="C10" s="69" t="s">
        <v>65</v>
      </c>
      <c r="D10" s="70" t="s">
        <v>53</v>
      </c>
      <c r="E10" s="71"/>
      <c r="F10" s="67" t="s">
        <v>60</v>
      </c>
      <c r="G10" s="67"/>
      <c r="H10" s="67"/>
      <c r="I10" s="67"/>
      <c r="J10" s="68"/>
      <c r="K10" s="72"/>
      <c r="N10" s="1">
        <v>1</v>
      </c>
      <c r="Q10" s="1" t="s">
        <v>69</v>
      </c>
    </row>
    <row r="11" spans="2:17" s="1" customFormat="1" ht="39.75" customHeight="1">
      <c r="B11" s="80">
        <v>3</v>
      </c>
      <c r="C11" s="69" t="s">
        <v>65</v>
      </c>
      <c r="D11" s="70"/>
      <c r="E11" s="71"/>
      <c r="F11" s="67" t="s">
        <v>60</v>
      </c>
      <c r="G11" s="67"/>
      <c r="H11" s="67"/>
      <c r="I11" s="67"/>
      <c r="J11" s="68"/>
      <c r="K11" s="72"/>
      <c r="N11" s="1">
        <v>2</v>
      </c>
      <c r="Q11" s="1" t="s">
        <v>71</v>
      </c>
    </row>
    <row r="12" spans="2:17" s="1" customFormat="1" ht="39.75" customHeight="1">
      <c r="B12" s="80">
        <v>4</v>
      </c>
      <c r="C12" s="69" t="s">
        <v>53</v>
      </c>
      <c r="D12" s="70"/>
      <c r="E12" s="71"/>
      <c r="F12" s="67" t="s">
        <v>60</v>
      </c>
      <c r="G12" s="67"/>
      <c r="H12" s="67"/>
      <c r="I12" s="67"/>
      <c r="J12" s="68"/>
      <c r="K12" s="72"/>
      <c r="N12" s="1">
        <v>3</v>
      </c>
      <c r="Q12" s="1" t="s">
        <v>70</v>
      </c>
    </row>
    <row r="13" spans="2:14" s="1" customFormat="1" ht="39.75" customHeight="1">
      <c r="B13" s="80">
        <v>5</v>
      </c>
      <c r="C13" s="69"/>
      <c r="D13" s="70"/>
      <c r="E13" s="71"/>
      <c r="F13" s="67" t="s">
        <v>60</v>
      </c>
      <c r="G13" s="67"/>
      <c r="H13" s="67"/>
      <c r="I13" s="67"/>
      <c r="J13" s="68"/>
      <c r="K13" s="72"/>
      <c r="N13" s="1">
        <v>4</v>
      </c>
    </row>
    <row r="14" spans="2:14" s="1" customFormat="1" ht="39.75" customHeight="1">
      <c r="B14" s="80">
        <v>6</v>
      </c>
      <c r="C14" s="69"/>
      <c r="D14" s="70"/>
      <c r="E14" s="71"/>
      <c r="F14" s="67" t="s">
        <v>60</v>
      </c>
      <c r="G14" s="67"/>
      <c r="H14" s="67"/>
      <c r="I14" s="67"/>
      <c r="J14" s="68"/>
      <c r="K14" s="72"/>
      <c r="N14" s="1">
        <v>5</v>
      </c>
    </row>
    <row r="15" spans="2:14" s="1" customFormat="1" ht="39.75" customHeight="1">
      <c r="B15" s="80">
        <v>7</v>
      </c>
      <c r="C15" s="69"/>
      <c r="D15" s="70"/>
      <c r="E15" s="71"/>
      <c r="F15" s="67" t="s">
        <v>60</v>
      </c>
      <c r="G15" s="67"/>
      <c r="H15" s="67"/>
      <c r="I15" s="67"/>
      <c r="J15" s="68"/>
      <c r="K15" s="72"/>
      <c r="N15" s="1">
        <v>6</v>
      </c>
    </row>
    <row r="16" spans="2:14" s="1" customFormat="1" ht="39.75" customHeight="1">
      <c r="B16" s="80">
        <v>8</v>
      </c>
      <c r="C16" s="69"/>
      <c r="D16" s="70"/>
      <c r="E16" s="71"/>
      <c r="F16" s="67" t="s">
        <v>60</v>
      </c>
      <c r="G16" s="67"/>
      <c r="H16" s="67"/>
      <c r="I16" s="67"/>
      <c r="J16" s="68"/>
      <c r="K16" s="72"/>
      <c r="N16" s="1">
        <v>7</v>
      </c>
    </row>
    <row r="17" spans="2:14" s="1" customFormat="1" ht="39.75" customHeight="1">
      <c r="B17" s="80">
        <v>9</v>
      </c>
      <c r="C17" s="69"/>
      <c r="D17" s="70"/>
      <c r="E17" s="71"/>
      <c r="F17" s="67"/>
      <c r="G17" s="67"/>
      <c r="H17" s="67"/>
      <c r="I17" s="67"/>
      <c r="J17" s="68"/>
      <c r="K17" s="72"/>
      <c r="N17" s="1" t="s">
        <v>53</v>
      </c>
    </row>
    <row r="18" spans="2:14" s="1" customFormat="1" ht="39.75" customHeight="1">
      <c r="B18" s="80">
        <v>10</v>
      </c>
      <c r="C18" s="69"/>
      <c r="D18" s="70"/>
      <c r="E18" s="71"/>
      <c r="F18" s="67" t="s">
        <v>60</v>
      </c>
      <c r="G18" s="67"/>
      <c r="H18" s="67"/>
      <c r="I18" s="67"/>
      <c r="J18" s="68"/>
      <c r="K18" s="72"/>
      <c r="N18" s="1" t="s">
        <v>53</v>
      </c>
    </row>
    <row r="19" spans="2:11" s="1" customFormat="1" ht="9" customHeight="1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s="1" customFormat="1" ht="15.75">
      <c r="B20" s="87" t="s">
        <v>75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2:11" s="1" customFormat="1" ht="162" customHeight="1">
      <c r="B21" s="88" t="s">
        <v>85</v>
      </c>
      <c r="C21" s="88"/>
      <c r="D21" s="88"/>
      <c r="E21" s="88"/>
      <c r="F21" s="88"/>
      <c r="G21" s="88"/>
      <c r="H21" s="88"/>
      <c r="I21" s="88"/>
      <c r="J21" s="88"/>
      <c r="K21" s="88"/>
    </row>
  </sheetData>
  <sheetProtection/>
  <mergeCells count="11">
    <mergeCell ref="G5:H5"/>
    <mergeCell ref="I3:J3"/>
    <mergeCell ref="C5:C6"/>
    <mergeCell ref="D5:D6"/>
    <mergeCell ref="B3:G3"/>
    <mergeCell ref="B20:K20"/>
    <mergeCell ref="B21:K21"/>
    <mergeCell ref="K5:K6"/>
    <mergeCell ref="B5:B6"/>
    <mergeCell ref="E5:E6"/>
    <mergeCell ref="F5:F6"/>
  </mergeCells>
  <conditionalFormatting sqref="H9:H18">
    <cfRule type="expression" priority="2" dxfId="0" stopIfTrue="1">
      <formula>LEN(E9)&gt;0</formula>
    </cfRule>
  </conditionalFormatting>
  <dataValidations count="5">
    <dataValidation allowBlank="1" showInputMessage="1" showErrorMessage="1" imeMode="fullKatakana" sqref="D9:D18"/>
    <dataValidation type="list" allowBlank="1" showInputMessage="1" showErrorMessage="1" sqref="G9:H18">
      <formula1>$L$9:$L$10</formula1>
    </dataValidation>
    <dataValidation type="list" allowBlank="1" showInputMessage="1" showErrorMessage="1" sqref="I9:I18">
      <formula1>$P$9:$P$10</formula1>
    </dataValidation>
    <dataValidation type="list" allowBlank="1" showInputMessage="1" showErrorMessage="1" sqref="J9:J18">
      <formula1>$Q$9:$Q$13</formula1>
    </dataValidation>
    <dataValidation type="list" allowBlank="1" showInputMessage="1" showErrorMessage="1" sqref="F9:F18">
      <formula1>$N$9:$N$18</formula1>
    </dataValidation>
  </dataValidations>
  <printOptions/>
  <pageMargins left="0.5118110236220472" right="0.7086614173228347" top="0.7480314960629921" bottom="0.35433070866141736" header="0.31496062992125984" footer="0.31496062992125984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Zeros="0" view="pageBreakPreview" zoomScaleSheetLayoutView="100" zoomScalePageLayoutView="0" workbookViewId="0" topLeftCell="A4">
      <selection activeCell="H6" sqref="H6"/>
    </sheetView>
  </sheetViews>
  <sheetFormatPr defaultColWidth="9.00390625" defaultRowHeight="15"/>
  <cols>
    <col min="1" max="1" width="4.421875" style="8" customWidth="1"/>
    <col min="2" max="2" width="13.7109375" style="8" customWidth="1"/>
    <col min="3" max="3" width="12.8515625" style="8" customWidth="1"/>
    <col min="4" max="4" width="2.8515625" style="8" customWidth="1"/>
    <col min="5" max="6" width="13.7109375" style="8" customWidth="1"/>
    <col min="7" max="7" width="3.57421875" style="8" customWidth="1"/>
    <col min="8" max="8" width="2.7109375" style="8" customWidth="1"/>
    <col min="9" max="9" width="3.421875" style="8" customWidth="1"/>
    <col min="10" max="10" width="4.421875" style="8" customWidth="1"/>
    <col min="11" max="11" width="3.140625" style="8" customWidth="1"/>
    <col min="12" max="12" width="3.57421875" style="8" customWidth="1"/>
    <col min="13" max="13" width="1.421875" style="8" customWidth="1"/>
    <col min="14" max="23" width="9.00390625" style="8" customWidth="1"/>
    <col min="24" max="16384" width="9.00390625" style="8" customWidth="1"/>
  </cols>
  <sheetData>
    <row r="1" ht="30.75" customHeight="1">
      <c r="A1" s="7"/>
    </row>
    <row r="2" spans="1:14" s="9" customFormat="1" ht="23.25" customHeight="1">
      <c r="A2" s="104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" t="s">
        <v>33</v>
      </c>
    </row>
    <row r="3" spans="1:7" s="9" customFormat="1" ht="9.75" customHeight="1">
      <c r="A3" s="10"/>
      <c r="B3" s="10"/>
      <c r="C3" s="10"/>
      <c r="D3" s="10"/>
      <c r="E3" s="10"/>
      <c r="F3" s="10"/>
      <c r="G3" s="10"/>
    </row>
    <row r="4" spans="1:14" s="9" customFormat="1" ht="18.75">
      <c r="A4" s="10"/>
      <c r="D4" s="55" t="s">
        <v>27</v>
      </c>
      <c r="E4" s="57"/>
      <c r="F4" s="56" t="s">
        <v>30</v>
      </c>
      <c r="G4" s="10"/>
      <c r="N4" s="9" t="s">
        <v>36</v>
      </c>
    </row>
    <row r="5" spans="1:7" s="9" customFormat="1" ht="9" customHeight="1">
      <c r="A5" s="10"/>
      <c r="B5" s="10"/>
      <c r="C5" s="10"/>
      <c r="D5" s="10"/>
      <c r="E5" s="10"/>
      <c r="F5" s="10"/>
      <c r="G5" s="12"/>
    </row>
    <row r="6" spans="1:14" s="9" customFormat="1" ht="18.75">
      <c r="A6" s="10"/>
      <c r="B6" s="10"/>
      <c r="C6" s="10"/>
      <c r="D6" s="10"/>
      <c r="E6" s="10"/>
      <c r="F6" s="10"/>
      <c r="G6" s="11" t="s">
        <v>47</v>
      </c>
      <c r="H6" s="6"/>
      <c r="I6" s="13" t="s">
        <v>28</v>
      </c>
      <c r="J6" s="6"/>
      <c r="K6" s="13" t="s">
        <v>29</v>
      </c>
      <c r="N6" s="9" t="s">
        <v>37</v>
      </c>
    </row>
    <row r="7" spans="1:7" s="9" customFormat="1" ht="9" customHeight="1">
      <c r="A7" s="10"/>
      <c r="B7" s="10"/>
      <c r="C7" s="10"/>
      <c r="D7" s="10"/>
      <c r="E7" s="10"/>
      <c r="F7" s="10"/>
      <c r="G7" s="12"/>
    </row>
    <row r="8" spans="3:14" s="9" customFormat="1" ht="23.25">
      <c r="C8" s="14"/>
      <c r="D8" s="14"/>
      <c r="E8" s="15" t="s">
        <v>26</v>
      </c>
      <c r="F8" s="110"/>
      <c r="G8" s="110"/>
      <c r="H8" s="15" t="s">
        <v>31</v>
      </c>
      <c r="I8" s="111" t="s">
        <v>77</v>
      </c>
      <c r="J8" s="111"/>
      <c r="K8" s="111"/>
      <c r="L8" s="111"/>
      <c r="N8" s="9" t="s">
        <v>32</v>
      </c>
    </row>
    <row r="9" s="9" customFormat="1" ht="6" customHeight="1">
      <c r="G9" s="16"/>
    </row>
    <row r="10" spans="1:2" s="9" customFormat="1" ht="15.75">
      <c r="A10" s="17">
        <v>1</v>
      </c>
      <c r="B10" s="17" t="s">
        <v>42</v>
      </c>
    </row>
    <row r="11" s="9" customFormat="1" ht="8.25" customHeight="1"/>
    <row r="12" spans="2:12" s="18" customFormat="1" ht="20.25" customHeight="1">
      <c r="B12" s="105" t="s">
        <v>8</v>
      </c>
      <c r="C12" s="105"/>
      <c r="D12" s="105"/>
      <c r="E12" s="105"/>
      <c r="F12" s="105"/>
      <c r="G12" s="105"/>
      <c r="L12" s="19"/>
    </row>
    <row r="13" spans="2:22" s="18" customFormat="1" ht="20.25" customHeight="1">
      <c r="B13" s="45" t="s">
        <v>9</v>
      </c>
      <c r="C13" s="47">
        <f>COUNTIF('参加申込書（様式3）'!$F$9:$F$18,'参加集計表（様式4）'!S13)</f>
        <v>0</v>
      </c>
      <c r="D13" s="20" t="s">
        <v>16</v>
      </c>
      <c r="E13" s="45" t="s">
        <v>13</v>
      </c>
      <c r="F13" s="47">
        <f>COUNTIF('参加申込書（様式3）'!$F$9:$F$18,'参加集計表（様式4）'!V13)</f>
        <v>0</v>
      </c>
      <c r="G13" s="20" t="s">
        <v>16</v>
      </c>
      <c r="S13" s="18">
        <v>1</v>
      </c>
      <c r="V13" s="18">
        <v>5</v>
      </c>
    </row>
    <row r="14" spans="2:22" s="18" customFormat="1" ht="20.25" customHeight="1">
      <c r="B14" s="45" t="s">
        <v>10</v>
      </c>
      <c r="C14" s="47">
        <f>COUNTIF('参加申込書（様式3）'!$F$9:$F$18,'参加集計表（様式4）'!S14)</f>
        <v>0</v>
      </c>
      <c r="D14" s="20" t="s">
        <v>16</v>
      </c>
      <c r="E14" s="45" t="s">
        <v>14</v>
      </c>
      <c r="F14" s="47">
        <f>COUNTIF('参加申込書（様式3）'!$F$9:$F$18,'参加集計表（様式4）'!V14)</f>
        <v>0</v>
      </c>
      <c r="G14" s="20" t="s">
        <v>16</v>
      </c>
      <c r="S14" s="18">
        <v>2</v>
      </c>
      <c r="V14" s="18">
        <v>6</v>
      </c>
    </row>
    <row r="15" spans="2:22" s="18" customFormat="1" ht="20.25" customHeight="1">
      <c r="B15" s="45" t="s">
        <v>11</v>
      </c>
      <c r="C15" s="47">
        <f>COUNTIF('参加申込書（様式3）'!$F$9:$F$18,'参加集計表（様式4）'!S15)</f>
        <v>0</v>
      </c>
      <c r="D15" s="20" t="s">
        <v>16</v>
      </c>
      <c r="E15" s="45" t="s">
        <v>15</v>
      </c>
      <c r="F15" s="47">
        <f>COUNTIF('参加申込書（様式3）'!$F$9:$F$18,'参加集計表（様式4）'!V15)</f>
        <v>0</v>
      </c>
      <c r="G15" s="20" t="s">
        <v>16</v>
      </c>
      <c r="S15" s="18">
        <v>3</v>
      </c>
      <c r="V15" s="18">
        <v>7</v>
      </c>
    </row>
    <row r="16" spans="2:22" s="18" customFormat="1" ht="20.25" customHeight="1">
      <c r="B16" s="45" t="s">
        <v>12</v>
      </c>
      <c r="C16" s="47">
        <f>COUNTIF('参加申込書（様式3）'!$F$9:$F$18,'参加集計表（様式4）'!S16)</f>
        <v>0</v>
      </c>
      <c r="D16" s="20" t="s">
        <v>16</v>
      </c>
      <c r="E16" s="45" t="s">
        <v>48</v>
      </c>
      <c r="F16" s="47">
        <f>COUNTIF('参加申込書（様式3）'!$F$9:$F$18,'参加集計表（様式4）'!V16)</f>
        <v>0</v>
      </c>
      <c r="G16" s="20" t="s">
        <v>48</v>
      </c>
      <c r="S16" s="18">
        <v>4</v>
      </c>
      <c r="V16" s="18">
        <v>8</v>
      </c>
    </row>
    <row r="17" spans="2:22" s="18" customFormat="1" ht="20.25" customHeight="1" thickBot="1">
      <c r="B17" s="106" t="s">
        <v>48</v>
      </c>
      <c r="C17" s="107"/>
      <c r="D17" s="107"/>
      <c r="E17" s="108"/>
      <c r="F17" s="47">
        <f>COUNTIF('参加申込書（様式3）'!$F$9:$F$18,'参加集計表（様式4）'!V17)</f>
        <v>0</v>
      </c>
      <c r="G17" s="21" t="s">
        <v>48</v>
      </c>
      <c r="I17" s="46">
        <f>IF(C22&gt;F18,"様式５の分科会","")</f>
      </c>
      <c r="N17" s="9"/>
      <c r="V17" s="18">
        <v>0</v>
      </c>
    </row>
    <row r="18" spans="2:22" s="18" customFormat="1" ht="20.25" customHeight="1" thickBot="1" thickTop="1">
      <c r="B18" s="22"/>
      <c r="C18" s="22"/>
      <c r="D18" s="22"/>
      <c r="E18" s="23" t="s">
        <v>7</v>
      </c>
      <c r="F18" s="24">
        <f>C13+C14+C15+C16+F13+F14+F15+F16+F17</f>
        <v>0</v>
      </c>
      <c r="G18" s="25" t="s">
        <v>16</v>
      </c>
      <c r="I18" s="46">
        <f>IF(C22&gt;F18,"番号を選択","")</f>
      </c>
      <c r="N18" s="96" t="s">
        <v>78</v>
      </c>
      <c r="O18" s="96"/>
      <c r="P18" s="96"/>
      <c r="Q18" s="96"/>
      <c r="R18" s="96"/>
      <c r="S18" s="96"/>
      <c r="T18" s="96"/>
      <c r="U18" s="96"/>
      <c r="V18" s="96"/>
    </row>
    <row r="19" s="18" customFormat="1" ht="7.5" customHeight="1" thickTop="1"/>
    <row r="20" spans="1:2" s="9" customFormat="1" ht="15.75">
      <c r="A20" s="17">
        <v>2</v>
      </c>
      <c r="B20" s="17" t="s">
        <v>43</v>
      </c>
    </row>
    <row r="21" s="9" customFormat="1" ht="8.25" customHeight="1"/>
    <row r="22" spans="1:14" s="9" customFormat="1" ht="25.5" customHeight="1">
      <c r="A22" s="9" t="s">
        <v>53</v>
      </c>
      <c r="B22" s="63" t="s">
        <v>56</v>
      </c>
      <c r="C22" s="64">
        <f>COUNTA('参加申込書（様式3）'!G9:G18)</f>
        <v>0</v>
      </c>
      <c r="D22" s="9" t="s">
        <v>16</v>
      </c>
      <c r="E22" s="26" t="s">
        <v>58</v>
      </c>
      <c r="F22" s="27">
        <f>C22*2500</f>
        <v>0</v>
      </c>
      <c r="G22" s="13" t="s">
        <v>18</v>
      </c>
      <c r="N22" s="18"/>
    </row>
    <row r="23" spans="2:3" s="9" customFormat="1" ht="7.5" customHeight="1">
      <c r="B23" s="62"/>
      <c r="C23" s="65"/>
    </row>
    <row r="24" spans="2:7" s="9" customFormat="1" ht="24.75" customHeight="1">
      <c r="B24" s="63" t="s">
        <v>57</v>
      </c>
      <c r="C24" s="64">
        <f>COUNTA('参加申込書（様式3）'!H9:H18)</f>
        <v>0</v>
      </c>
      <c r="D24" s="9" t="s">
        <v>16</v>
      </c>
      <c r="E24" s="26" t="s">
        <v>17</v>
      </c>
      <c r="F24" s="27">
        <f>C24*3500</f>
        <v>0</v>
      </c>
      <c r="G24" s="13" t="s">
        <v>18</v>
      </c>
    </row>
    <row r="25" s="9" customFormat="1" ht="7.5" customHeight="1">
      <c r="C25" s="65"/>
    </row>
    <row r="26" spans="2:7" s="9" customFormat="1" ht="25.5" customHeight="1">
      <c r="B26" s="28" t="s">
        <v>24</v>
      </c>
      <c r="C26" s="64">
        <f>COUNTA('参加申込書（様式3）'!I9:I18)</f>
        <v>0</v>
      </c>
      <c r="D26" s="9" t="s">
        <v>16</v>
      </c>
      <c r="E26" s="26" t="s">
        <v>23</v>
      </c>
      <c r="F26" s="27">
        <f>C26*3000</f>
        <v>0</v>
      </c>
      <c r="G26" s="13" t="s">
        <v>18</v>
      </c>
    </row>
    <row r="27" s="9" customFormat="1" ht="6" customHeight="1" thickBot="1"/>
    <row r="28" spans="2:7" s="9" customFormat="1" ht="25.5" customHeight="1" thickBot="1" thickTop="1">
      <c r="B28" s="29"/>
      <c r="C28" s="30"/>
      <c r="D28" s="31"/>
      <c r="E28" s="32" t="s">
        <v>25</v>
      </c>
      <c r="F28" s="33">
        <f>SUM(F22,F26+F24)</f>
        <v>0</v>
      </c>
      <c r="G28" s="13" t="s">
        <v>18</v>
      </c>
    </row>
    <row r="29" s="9" customFormat="1" ht="6.75" customHeight="1" thickTop="1"/>
    <row r="30" spans="1:2" s="9" customFormat="1" ht="15.75">
      <c r="A30" s="17">
        <v>3</v>
      </c>
      <c r="B30" s="17" t="s">
        <v>44</v>
      </c>
    </row>
    <row r="31" s="9" customFormat="1" ht="6" customHeight="1"/>
    <row r="32" spans="2:12" s="9" customFormat="1" ht="32.25" customHeight="1">
      <c r="B32" s="109" t="s">
        <v>82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2" s="18" customFormat="1" ht="14.25" customHeight="1">
      <c r="A33" s="34"/>
      <c r="B33" s="100" t="s">
        <v>83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7" s="18" customFormat="1" ht="6" customHeight="1">
      <c r="A34" s="35"/>
      <c r="B34" s="35"/>
      <c r="C34" s="35"/>
      <c r="D34" s="35"/>
      <c r="E34" s="35"/>
      <c r="F34" s="35"/>
      <c r="G34" s="35"/>
    </row>
    <row r="35" spans="2:7" s="18" customFormat="1" ht="21" customHeight="1">
      <c r="B35" s="36" t="s">
        <v>19</v>
      </c>
      <c r="C35" s="101" t="s">
        <v>49</v>
      </c>
      <c r="D35" s="102"/>
      <c r="E35" s="102"/>
      <c r="F35" s="102"/>
      <c r="G35" s="103"/>
    </row>
    <row r="36" spans="2:7" s="18" customFormat="1" ht="21" customHeight="1">
      <c r="B36" s="37" t="s">
        <v>20</v>
      </c>
      <c r="C36" s="97" t="s">
        <v>34</v>
      </c>
      <c r="D36" s="98"/>
      <c r="E36" s="98"/>
      <c r="F36" s="98"/>
      <c r="G36" s="99"/>
    </row>
    <row r="37" spans="2:7" s="18" customFormat="1" ht="21" customHeight="1">
      <c r="B37" s="37" t="s">
        <v>21</v>
      </c>
      <c r="C37" s="97" t="s">
        <v>50</v>
      </c>
      <c r="D37" s="98"/>
      <c r="E37" s="98"/>
      <c r="F37" s="98"/>
      <c r="G37" s="99"/>
    </row>
    <row r="38" spans="2:7" s="18" customFormat="1" ht="28.5" customHeight="1">
      <c r="B38" s="37" t="s">
        <v>22</v>
      </c>
      <c r="C38" s="97" t="s">
        <v>51</v>
      </c>
      <c r="D38" s="98"/>
      <c r="E38" s="98"/>
      <c r="F38" s="98"/>
      <c r="G38" s="99"/>
    </row>
    <row r="39" s="18" customFormat="1" ht="7.5" customHeight="1"/>
    <row r="40" spans="1:2" s="9" customFormat="1" ht="15.75">
      <c r="A40" s="17">
        <v>4</v>
      </c>
      <c r="B40" s="17" t="s">
        <v>45</v>
      </c>
    </row>
    <row r="41" spans="1:12" s="18" customFormat="1" ht="45.75" customHeight="1">
      <c r="A41" s="34"/>
      <c r="B41" s="100" t="s">
        <v>84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 s="9" customFormat="1" ht="38.25" customHeight="1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="9" customFormat="1" ht="5.25" customHeight="1"/>
    <row r="44" s="9" customFormat="1" ht="15">
      <c r="E44" s="38"/>
    </row>
    <row r="45" s="9" customFormat="1" ht="12.75"/>
    <row r="46" s="9" customFormat="1" ht="12.75"/>
    <row r="47" s="9" customFormat="1" ht="12.75"/>
  </sheetData>
  <sheetProtection sheet="1" selectLockedCells="1"/>
  <mergeCells count="14">
    <mergeCell ref="A2:M2"/>
    <mergeCell ref="B12:G12"/>
    <mergeCell ref="B17:E17"/>
    <mergeCell ref="B32:L32"/>
    <mergeCell ref="C36:G36"/>
    <mergeCell ref="F8:G8"/>
    <mergeCell ref="I8:L8"/>
    <mergeCell ref="N18:V18"/>
    <mergeCell ref="C37:G37"/>
    <mergeCell ref="C38:G38"/>
    <mergeCell ref="B41:L41"/>
    <mergeCell ref="B42:L42"/>
    <mergeCell ref="B33:L33"/>
    <mergeCell ref="C35:G35"/>
  </mergeCells>
  <printOptions/>
  <pageMargins left="0.5118110236220472" right="0.5118110236220472" top="0.8267716535433072" bottom="0.35433070866141736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教育会館</dc:creator>
  <cp:keywords/>
  <dc:description/>
  <cp:lastModifiedBy>info@ehime-kyouikukai.jp</cp:lastModifiedBy>
  <cp:lastPrinted>2024-03-14T02:45:34Z</cp:lastPrinted>
  <dcterms:created xsi:type="dcterms:W3CDTF">2019-05-31T03:41:13Z</dcterms:created>
  <dcterms:modified xsi:type="dcterms:W3CDTF">2024-03-18T05:34:44Z</dcterms:modified>
  <cp:category/>
  <cp:version/>
  <cp:contentType/>
  <cp:contentStatus/>
</cp:coreProperties>
</file>